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chmiedfatton\Desktop\site internet - fichier a diffuser\"/>
    </mc:Choice>
  </mc:AlternateContent>
  <xr:revisionPtr revIDLastSave="0" documentId="13_ncr:1_{A52AA30D-D47A-4EE3-B081-88BC60F8E8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vention" sheetId="4" r:id="rId1"/>
    <sheet name="Data" sheetId="6" r:id="rId2"/>
  </sheets>
  <definedNames>
    <definedName name="_xlnm.Print_Area" localSheetId="0">Subvention!$A$1:$F$30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4" l="1"/>
  <c r="B20" i="4" s="1"/>
  <c r="C10" i="6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34" i="6" s="1"/>
  <c r="B6" i="6"/>
  <c r="B19" i="4"/>
  <c r="B21" i="4" l="1"/>
  <c r="B22" i="4" s="1"/>
</calcChain>
</file>

<file path=xl/sharedStrings.xml><?xml version="1.0" encoding="utf-8"?>
<sst xmlns="http://schemas.openxmlformats.org/spreadsheetml/2006/main" count="67" uniqueCount="61">
  <si>
    <t>Subvention</t>
  </si>
  <si>
    <t>Paramètres de subventionnement</t>
  </si>
  <si>
    <t>Plafond</t>
  </si>
  <si>
    <t>frs</t>
  </si>
  <si>
    <t>Subvention de base par dossier</t>
  </si>
  <si>
    <t>Subvention de base par kW</t>
  </si>
  <si>
    <t>frs/kW</t>
  </si>
  <si>
    <t xml:space="preserve">Age max des chaudières subventionnées </t>
  </si>
  <si>
    <t>ans</t>
  </si>
  <si>
    <t>Dégressivité depuis l'année de plafonnement</t>
  </si>
  <si>
    <t>frs/an</t>
  </si>
  <si>
    <t>Age chaudière</t>
  </si>
  <si>
    <t>Age de la chaudière</t>
  </si>
  <si>
    <t>&lt;1</t>
  </si>
  <si>
    <t>1&lt;2</t>
  </si>
  <si>
    <t>2&lt;3</t>
  </si>
  <si>
    <t>3&lt;4</t>
  </si>
  <si>
    <t>4&lt;5</t>
  </si>
  <si>
    <t>5&lt;6</t>
  </si>
  <si>
    <t>6&lt;7</t>
  </si>
  <si>
    <t>7&lt;8</t>
  </si>
  <si>
    <t>8&lt;9</t>
  </si>
  <si>
    <t>9&lt;10</t>
  </si>
  <si>
    <t>10&lt;11</t>
  </si>
  <si>
    <t>11&lt;12</t>
  </si>
  <si>
    <t>12&lt;13</t>
  </si>
  <si>
    <t>13&lt;14</t>
  </si>
  <si>
    <t>14&lt;15</t>
  </si>
  <si>
    <t>15&lt;16</t>
  </si>
  <si>
    <t>16&lt;17</t>
  </si>
  <si>
    <t>17&lt;18</t>
  </si>
  <si>
    <t>18&lt;19</t>
  </si>
  <si>
    <t>19&lt;20</t>
  </si>
  <si>
    <t>20&lt;21</t>
  </si>
  <si>
    <t>21&lt;22</t>
  </si>
  <si>
    <t>22&lt;23</t>
  </si>
  <si>
    <t>23&lt;24</t>
  </si>
  <si>
    <t>24&lt;25</t>
  </si>
  <si>
    <t>à remplir</t>
  </si>
  <si>
    <t>Données</t>
  </si>
  <si>
    <t>Estimation de la subvention communale pour le remplacement d’un chauffage</t>
  </si>
  <si>
    <t>m2</t>
  </si>
  <si>
    <t>Puissance de la nouvelle installation en kW:</t>
  </si>
  <si>
    <t>Année des travaux:</t>
  </si>
  <si>
    <t>Montant de base:</t>
  </si>
  <si>
    <t>Surface de référence énergétique avant travaux (SRE) :</t>
  </si>
  <si>
    <t>Montant variable:</t>
  </si>
  <si>
    <t>CHF</t>
  </si>
  <si>
    <t>Montant estimatif:</t>
  </si>
  <si>
    <t>CHF/kW</t>
  </si>
  <si>
    <t>Age de la chaudière:</t>
  </si>
  <si>
    <t>Puissance subventionnée:</t>
  </si>
  <si>
    <t>kW</t>
  </si>
  <si>
    <t>Année du système de chauffage actuel:</t>
  </si>
  <si>
    <t>Agent énergétique après travaux:</t>
  </si>
  <si>
    <t>Adresse:</t>
  </si>
  <si>
    <t>Lieu:</t>
  </si>
  <si>
    <t xml:space="preserve">Système de production de chaleur </t>
  </si>
  <si>
    <t>Agent énergétique avant travaux:</t>
  </si>
  <si>
    <t>Fossile</t>
  </si>
  <si>
    <t>Renouvelable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</si>
</sst>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venir LT Pro 45 Book"/>
      <family val="2"/>
    </font>
    <font>
      <sz val="11"/>
      <color theme="1"/>
      <name val="Avenir LT Pro 45 Book"/>
      <family val="2"/>
    </font>
    <font>
      <u/>
      <sz val="11"/>
      <color theme="10"/>
      <name val="Avenir LT Pro 45 Book"/>
      <family val="2"/>
    </font>
    <font>
      <b/>
      <sz val="14"/>
      <color theme="1"/>
      <name val="Avenir LT Pro 45 Book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 applyFill="1" applyBorder="1" applyAlignment="1" applyProtection="1"/>
    <xf numFmtId="0" fontId="6" fillId="0" borderId="0" xfId="1" applyFont="1" applyProtection="1"/>
    <xf numFmtId="0" fontId="5" fillId="0" borderId="0" xfId="0" applyFont="1" applyBorder="1" applyProtection="1"/>
    <xf numFmtId="0" fontId="5" fillId="0" borderId="0" xfId="0" applyFont="1" applyProtection="1"/>
    <xf numFmtId="0" fontId="4" fillId="0" borderId="0" xfId="0" applyFont="1" applyProtection="1"/>
    <xf numFmtId="0" fontId="6" fillId="0" borderId="0" xfId="1" applyFont="1" applyFill="1" applyBorder="1" applyAlignment="1" applyProtection="1">
      <alignment horizontal="left"/>
    </xf>
    <xf numFmtId="0" fontId="5" fillId="0" borderId="0" xfId="0" applyFont="1" applyFill="1" applyProtection="1"/>
    <xf numFmtId="0" fontId="5" fillId="2" borderId="0" xfId="0" applyFont="1" applyFill="1" applyProtection="1"/>
    <xf numFmtId="0" fontId="6" fillId="0" borderId="0" xfId="1" applyFont="1" applyBorder="1" applyProtection="1"/>
    <xf numFmtId="0" fontId="10" fillId="0" borderId="0" xfId="0" applyFont="1" applyFill="1" applyBorder="1" applyProtection="1"/>
    <xf numFmtId="0" fontId="9" fillId="0" borderId="0" xfId="0" applyFont="1" applyFill="1" applyBorder="1" applyProtection="1"/>
    <xf numFmtId="0" fontId="9" fillId="0" borderId="0" xfId="0" applyFont="1" applyFill="1" applyBorder="1" applyAlignment="1" applyProtection="1">
      <alignment vertical="center"/>
    </xf>
    <xf numFmtId="165" fontId="9" fillId="0" borderId="0" xfId="2" applyNumberFormat="1" applyFont="1" applyFill="1" applyBorder="1" applyAlignment="1" applyProtection="1">
      <alignment vertical="center"/>
    </xf>
    <xf numFmtId="166" fontId="9" fillId="0" borderId="0" xfId="2" applyNumberFormat="1" applyFont="1" applyFill="1" applyBorder="1" applyProtection="1"/>
    <xf numFmtId="0" fontId="9" fillId="0" borderId="0" xfId="0" applyFont="1" applyFill="1" applyBorder="1" applyAlignment="1" applyProtection="1">
      <alignment vertical="center" wrapText="1"/>
    </xf>
    <xf numFmtId="164" fontId="9" fillId="0" borderId="0" xfId="2" applyFont="1" applyFill="1" applyBorder="1" applyAlignment="1" applyProtection="1">
      <alignment horizontal="right" vertical="center"/>
    </xf>
    <xf numFmtId="166" fontId="9" fillId="0" borderId="0" xfId="2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right" vertical="center"/>
    </xf>
    <xf numFmtId="166" fontId="9" fillId="0" borderId="0" xfId="2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164" fontId="9" fillId="0" borderId="0" xfId="2" applyFont="1" applyFill="1" applyBorder="1" applyProtection="1"/>
    <xf numFmtId="0" fontId="8" fillId="0" borderId="0" xfId="0" applyFont="1" applyFill="1" applyBorder="1" applyAlignment="1" applyProtection="1">
      <alignment wrapText="1"/>
    </xf>
    <xf numFmtId="0" fontId="7" fillId="0" borderId="0" xfId="0" applyFont="1" applyAlignment="1" applyProtection="1">
      <alignment horizontal="center" wrapText="1"/>
    </xf>
    <xf numFmtId="0" fontId="5" fillId="2" borderId="2" xfId="0" applyFont="1" applyFill="1" applyBorder="1" applyAlignment="1" applyProtection="1">
      <alignment horizontal="left"/>
      <protection locked="0"/>
    </xf>
    <xf numFmtId="2" fontId="4" fillId="3" borderId="2" xfId="0" applyNumberFormat="1" applyFont="1" applyFill="1" applyBorder="1" applyAlignment="1" applyProtection="1">
      <alignment horizontal="left"/>
      <protection hidden="1"/>
    </xf>
    <xf numFmtId="0" fontId="5" fillId="0" borderId="2" xfId="0" applyFont="1" applyFill="1" applyBorder="1" applyAlignment="1" applyProtection="1">
      <alignment horizontal="left"/>
      <protection hidden="1"/>
    </xf>
    <xf numFmtId="0" fontId="5" fillId="0" borderId="1" xfId="0" applyFont="1" applyFill="1" applyBorder="1" applyAlignment="1" applyProtection="1">
      <alignment horizontal="left"/>
      <protection hidden="1"/>
    </xf>
    <xf numFmtId="0" fontId="5" fillId="2" borderId="1" xfId="0" applyFont="1" applyFill="1" applyBorder="1" applyAlignment="1" applyProtection="1">
      <alignment horizontal="left"/>
      <protection locked="0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T26"/>
  <sheetViews>
    <sheetView showGridLines="0" tabSelected="1" zoomScaleNormal="100" workbookViewId="0">
      <selection activeCell="D17" sqref="D17"/>
    </sheetView>
  </sheetViews>
  <sheetFormatPr baseColWidth="10" defaultRowHeight="15" x14ac:dyDescent="0.25"/>
  <cols>
    <col min="1" max="1" width="53" style="4" bestFit="1" customWidth="1"/>
    <col min="2" max="2" width="12" style="4" customWidth="1"/>
    <col min="3" max="3" width="14" style="4" bestFit="1" customWidth="1"/>
    <col min="4" max="4" width="23.85546875" style="4" bestFit="1" customWidth="1"/>
    <col min="5" max="5" width="21" style="4" bestFit="1" customWidth="1"/>
    <col min="6" max="6" width="5.5703125" style="4" bestFit="1" customWidth="1"/>
    <col min="7" max="7" width="8" style="4" bestFit="1" customWidth="1"/>
    <col min="8" max="8" width="15.7109375" style="4" bestFit="1" customWidth="1"/>
    <col min="9" max="10" width="8" style="4" customWidth="1"/>
    <col min="11" max="11" width="12" style="4" customWidth="1"/>
    <col min="12" max="13" width="17.5703125" style="4" customWidth="1"/>
    <col min="14" max="14" width="21.42578125" style="4" customWidth="1"/>
    <col min="15" max="15" width="8.85546875" style="4" bestFit="1" customWidth="1"/>
    <col min="16" max="16" width="16" style="4" bestFit="1" customWidth="1"/>
    <col min="17" max="18" width="14.5703125" style="4" customWidth="1"/>
    <col min="19" max="19" width="11.5703125" style="4" bestFit="1" customWidth="1"/>
    <col min="20" max="20" width="15.42578125" style="4" bestFit="1" customWidth="1"/>
    <col min="21" max="16384" width="11.42578125" style="4"/>
  </cols>
  <sheetData>
    <row r="4" spans="1:20" ht="18.75" customHeight="1" x14ac:dyDescent="0.3">
      <c r="A4" s="23" t="s">
        <v>40</v>
      </c>
      <c r="B4" s="23"/>
      <c r="C4" s="23"/>
      <c r="D4" s="23"/>
      <c r="E4" s="23"/>
      <c r="F4" s="23"/>
      <c r="T4" s="8" t="s">
        <v>38</v>
      </c>
    </row>
    <row r="5" spans="1:20" x14ac:dyDescent="0.25">
      <c r="A5" s="1"/>
      <c r="B5" s="2"/>
      <c r="C5" s="3"/>
      <c r="D5" s="3"/>
    </row>
    <row r="6" spans="1:20" x14ac:dyDescent="0.25">
      <c r="A6" s="5" t="s">
        <v>39</v>
      </c>
      <c r="B6" s="2"/>
      <c r="C6" s="3"/>
      <c r="D6" s="3"/>
    </row>
    <row r="7" spans="1:20" ht="18.75" customHeight="1" x14ac:dyDescent="0.25">
      <c r="A7" s="1" t="s">
        <v>55</v>
      </c>
      <c r="B7" s="28"/>
      <c r="C7" s="28"/>
      <c r="D7" s="28"/>
      <c r="E7" s="28"/>
    </row>
    <row r="8" spans="1:20" x14ac:dyDescent="0.25">
      <c r="A8" s="1" t="s">
        <v>56</v>
      </c>
      <c r="B8" s="24"/>
      <c r="C8" s="24"/>
      <c r="D8" s="24"/>
      <c r="E8" s="24"/>
    </row>
    <row r="9" spans="1:20" s="7" customFormat="1" x14ac:dyDescent="0.25">
      <c r="A9" s="1"/>
      <c r="B9" s="6"/>
      <c r="C9" s="6"/>
      <c r="D9" s="6"/>
      <c r="E9" s="6"/>
    </row>
    <row r="10" spans="1:20" x14ac:dyDescent="0.25">
      <c r="A10" s="1" t="s">
        <v>45</v>
      </c>
      <c r="B10" s="28"/>
      <c r="C10" s="28"/>
      <c r="D10" s="28"/>
      <c r="E10" s="28"/>
      <c r="F10" s="4" t="s">
        <v>41</v>
      </c>
    </row>
    <row r="11" spans="1:20" x14ac:dyDescent="0.25">
      <c r="A11" s="4" t="s">
        <v>43</v>
      </c>
      <c r="B11" s="24"/>
      <c r="C11" s="24"/>
      <c r="D11" s="24"/>
      <c r="E11" s="24"/>
    </row>
    <row r="12" spans="1:20" x14ac:dyDescent="0.25">
      <c r="A12" s="4" t="s">
        <v>53</v>
      </c>
      <c r="B12" s="24"/>
      <c r="C12" s="24"/>
      <c r="D12" s="24"/>
      <c r="E12" s="24"/>
    </row>
    <row r="13" spans="1:20" x14ac:dyDescent="0.25">
      <c r="A13" s="4" t="s">
        <v>58</v>
      </c>
      <c r="B13" s="24"/>
      <c r="C13" s="24"/>
      <c r="D13" s="24"/>
      <c r="E13" s="24"/>
    </row>
    <row r="14" spans="1:20" x14ac:dyDescent="0.25">
      <c r="A14" s="4" t="s">
        <v>54</v>
      </c>
      <c r="B14" s="24"/>
      <c r="C14" s="24"/>
      <c r="D14" s="24"/>
      <c r="E14" s="24"/>
    </row>
    <row r="15" spans="1:20" x14ac:dyDescent="0.25">
      <c r="A15" s="4" t="s">
        <v>42</v>
      </c>
      <c r="B15" s="24"/>
      <c r="C15" s="24"/>
      <c r="D15" s="24"/>
      <c r="E15" s="24"/>
    </row>
    <row r="16" spans="1:20" x14ac:dyDescent="0.25">
      <c r="A16" s="1"/>
      <c r="B16" s="2"/>
      <c r="C16" s="3"/>
      <c r="D16" s="3"/>
    </row>
    <row r="17" spans="1:4" x14ac:dyDescent="0.25">
      <c r="A17" s="5" t="s">
        <v>0</v>
      </c>
      <c r="B17" s="9"/>
      <c r="C17" s="3"/>
      <c r="D17" s="3"/>
    </row>
    <row r="18" spans="1:4" x14ac:dyDescent="0.25">
      <c r="A18" s="1" t="s">
        <v>50</v>
      </c>
      <c r="B18" s="27">
        <f>B11-B12</f>
        <v>0</v>
      </c>
      <c r="C18" s="27"/>
      <c r="D18" s="3" t="s">
        <v>8</v>
      </c>
    </row>
    <row r="19" spans="1:4" x14ac:dyDescent="0.25">
      <c r="A19" s="1" t="s">
        <v>51</v>
      </c>
      <c r="B19" s="26">
        <f>IF((B10*50/1000)&lt;=B15,B10*50/1000,B15)</f>
        <v>0</v>
      </c>
      <c r="C19" s="26"/>
      <c r="D19" s="3" t="s">
        <v>52</v>
      </c>
    </row>
    <row r="20" spans="1:4" x14ac:dyDescent="0.25">
      <c r="A20" s="1" t="s">
        <v>44</v>
      </c>
      <c r="B20" s="26">
        <f>IF(B18&gt;=25,0,IF(AND(B13="Fossile",B14="Renouvelable"),Data!B3,0))</f>
        <v>0</v>
      </c>
      <c r="C20" s="26"/>
      <c r="D20" s="4" t="s">
        <v>47</v>
      </c>
    </row>
    <row r="21" spans="1:4" x14ac:dyDescent="0.25">
      <c r="A21" s="1" t="s">
        <v>46</v>
      </c>
      <c r="B21" s="26">
        <f>IF(AND(B13="Fossile",B14="Renouvelable"),_xlfn.XLOOKUP(B18,Data!A:A,Data!C:C,0),0)</f>
        <v>0</v>
      </c>
      <c r="C21" s="26"/>
      <c r="D21" s="4" t="s">
        <v>49</v>
      </c>
    </row>
    <row r="22" spans="1:4" x14ac:dyDescent="0.25">
      <c r="A22" s="1" t="s">
        <v>48</v>
      </c>
      <c r="B22" s="25">
        <f>IF(B18&gt;=25,0,IF(AND(B13="Fossile",B14="Renouvelable"),IF(B20+B19*B21&gt;=Data!B2,Data!B2,B20+B19*B21),0))</f>
        <v>0</v>
      </c>
      <c r="C22" s="25"/>
      <c r="D22" s="4" t="s">
        <v>47</v>
      </c>
    </row>
    <row r="23" spans="1:4" x14ac:dyDescent="0.25">
      <c r="A23" s="1"/>
      <c r="B23" s="2"/>
      <c r="C23" s="3"/>
      <c r="D23" s="3"/>
    </row>
    <row r="24" spans="1:4" x14ac:dyDescent="0.25">
      <c r="A24" s="1"/>
      <c r="B24" s="2"/>
      <c r="C24" s="3"/>
      <c r="D24" s="3"/>
    </row>
    <row r="25" spans="1:4" x14ac:dyDescent="0.25">
      <c r="A25" s="1"/>
      <c r="B25" s="2"/>
      <c r="C25" s="3"/>
      <c r="D25" s="3"/>
    </row>
    <row r="26" spans="1:4" x14ac:dyDescent="0.25">
      <c r="A26" s="1"/>
      <c r="B26" s="2"/>
      <c r="C26" s="3"/>
      <c r="D26" s="3"/>
    </row>
  </sheetData>
  <sheetProtection algorithmName="SHA-512" hashValue="1koy+FAzmZYYKAMDqfHFQHmTxGhph4xJKqfFBbolPG+DI4dh4C881QtkwgSSmbpC8zB+9ibEGLcnrMeOqSxYWg==" saltValue="1/DMsCnMKPxIXscyakG12g==" spinCount="100000" sheet="1" objects="1" scenarios="1"/>
  <mergeCells count="14">
    <mergeCell ref="A4:F4"/>
    <mergeCell ref="B15:E15"/>
    <mergeCell ref="B22:C22"/>
    <mergeCell ref="B21:C21"/>
    <mergeCell ref="B20:C20"/>
    <mergeCell ref="B8:E8"/>
    <mergeCell ref="B18:C18"/>
    <mergeCell ref="B19:C19"/>
    <mergeCell ref="B7:E7"/>
    <mergeCell ref="B10:E10"/>
    <mergeCell ref="B11:E11"/>
    <mergeCell ref="B12:E12"/>
    <mergeCell ref="B13:E13"/>
    <mergeCell ref="B14:E14"/>
  </mergeCells>
  <phoneticPr fontId="3" type="noConversion"/>
  <dataValidations xWindow="968" yWindow="640" count="3">
    <dataValidation allowBlank="1" showInputMessage="1" showErrorMessage="1" promptTitle="Format: AAAA" prompt="Supérieure ou égale à l'année en cours" sqref="B11:E11" xr:uid="{6A0CD16B-108C-4E01-8B7C-5BBF715CBCDE}"/>
    <dataValidation allowBlank="1" showInputMessage="1" showErrorMessage="1" promptTitle="Format: AAAA" prompt="Selon plaque signalétique de la chaudière" sqref="B12:E12" xr:uid="{648183F9-19EC-46C6-A750-A23D1017FA12}"/>
    <dataValidation allowBlank="1" showInputMessage="1" showErrorMessage="1" prompt="Surfaces chauffées y.c les murs (selon Norme SIA 380:2022 chapitre 3.2)" sqref="B10:E10" xr:uid="{2714C380-C604-43A8-844E-ACEBD0E0C597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xWindow="968" yWindow="640" count="1">
        <x14:dataValidation type="list" allowBlank="1" showInputMessage="1" showErrorMessage="1" xr:uid="{1C181375-B71A-4833-8DE4-6CC3B08E9EC8}">
          <x14:formula1>
            <xm:f>Data!$A$39:$A$40</xm:f>
          </x14:formula1>
          <xm:sqref>B13:E14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5E8CA-9E35-45B8-8CF6-B015D93B0C01}">
  <dimension ref="A1:C40"/>
  <sheetViews>
    <sheetView workbookViewId="0">
      <selection activeCell="A7" sqref="A7"/>
    </sheetView>
  </sheetViews>
  <sheetFormatPr baseColWidth="10" defaultRowHeight="15" x14ac:dyDescent="0.25"/>
  <cols>
    <col min="1" max="1" width="48.140625" style="11" customWidth="1"/>
    <col min="2" max="2" width="18.5703125" style="11" bestFit="1" customWidth="1"/>
    <col min="3" max="3" width="25.140625" style="11" bestFit="1" customWidth="1"/>
    <col min="4" max="16384" width="11.42578125" style="11"/>
  </cols>
  <sheetData>
    <row r="1" spans="1:3" ht="15.75" x14ac:dyDescent="0.25">
      <c r="A1" s="10" t="s">
        <v>1</v>
      </c>
    </row>
    <row r="2" spans="1:3" x14ac:dyDescent="0.25">
      <c r="A2" s="12" t="s">
        <v>2</v>
      </c>
      <c r="B2" s="13">
        <v>8000</v>
      </c>
      <c r="C2" s="12" t="s">
        <v>3</v>
      </c>
    </row>
    <row r="3" spans="1:3" x14ac:dyDescent="0.25">
      <c r="A3" s="11" t="s">
        <v>4</v>
      </c>
      <c r="B3" s="14">
        <v>1000</v>
      </c>
      <c r="C3" s="11" t="s">
        <v>3</v>
      </c>
    </row>
    <row r="4" spans="1:3" x14ac:dyDescent="0.25">
      <c r="A4" s="11" t="s">
        <v>5</v>
      </c>
      <c r="B4" s="14">
        <v>350</v>
      </c>
      <c r="C4" s="14" t="s">
        <v>6</v>
      </c>
    </row>
    <row r="5" spans="1:3" x14ac:dyDescent="0.25">
      <c r="A5" s="11" t="s">
        <v>7</v>
      </c>
      <c r="B5" s="11">
        <v>25</v>
      </c>
      <c r="C5" s="11" t="s">
        <v>8</v>
      </c>
    </row>
    <row r="6" spans="1:3" x14ac:dyDescent="0.25">
      <c r="A6" s="15" t="s">
        <v>9</v>
      </c>
      <c r="B6" s="16">
        <f>B4/B5</f>
        <v>14</v>
      </c>
      <c r="C6" s="12" t="s">
        <v>10</v>
      </c>
    </row>
    <row r="8" spans="1:3" x14ac:dyDescent="0.25">
      <c r="A8" s="11" t="s">
        <v>11</v>
      </c>
      <c r="B8" s="12" t="s">
        <v>12</v>
      </c>
      <c r="C8" s="17" t="s">
        <v>0</v>
      </c>
    </row>
    <row r="9" spans="1:3" x14ac:dyDescent="0.25">
      <c r="B9" s="18" t="s">
        <v>8</v>
      </c>
      <c r="C9" s="19" t="s">
        <v>6</v>
      </c>
    </row>
    <row r="10" spans="1:3" x14ac:dyDescent="0.25">
      <c r="A10" s="11">
        <v>0</v>
      </c>
      <c r="B10" s="20" t="s">
        <v>13</v>
      </c>
      <c r="C10" s="21">
        <f>B4</f>
        <v>350</v>
      </c>
    </row>
    <row r="11" spans="1:3" x14ac:dyDescent="0.25">
      <c r="A11" s="11">
        <v>1</v>
      </c>
      <c r="B11" s="20" t="s">
        <v>14</v>
      </c>
      <c r="C11" s="21">
        <f>C10-$B$6</f>
        <v>336</v>
      </c>
    </row>
    <row r="12" spans="1:3" x14ac:dyDescent="0.25">
      <c r="A12" s="11">
        <v>2</v>
      </c>
      <c r="B12" s="20" t="s">
        <v>15</v>
      </c>
      <c r="C12" s="21">
        <f t="shared" ref="C12:C34" si="0">C11-$B$6</f>
        <v>322</v>
      </c>
    </row>
    <row r="13" spans="1:3" x14ac:dyDescent="0.25">
      <c r="A13" s="11">
        <v>3</v>
      </c>
      <c r="B13" s="20" t="s">
        <v>16</v>
      </c>
      <c r="C13" s="21">
        <f t="shared" si="0"/>
        <v>308</v>
      </c>
    </row>
    <row r="14" spans="1:3" x14ac:dyDescent="0.25">
      <c r="A14" s="11">
        <v>4</v>
      </c>
      <c r="B14" s="20" t="s">
        <v>17</v>
      </c>
      <c r="C14" s="21">
        <f t="shared" si="0"/>
        <v>294</v>
      </c>
    </row>
    <row r="15" spans="1:3" x14ac:dyDescent="0.25">
      <c r="A15" s="11">
        <v>5</v>
      </c>
      <c r="B15" s="20" t="s">
        <v>18</v>
      </c>
      <c r="C15" s="21">
        <f t="shared" si="0"/>
        <v>280</v>
      </c>
    </row>
    <row r="16" spans="1:3" x14ac:dyDescent="0.25">
      <c r="A16" s="11">
        <v>6</v>
      </c>
      <c r="B16" s="20" t="s">
        <v>19</v>
      </c>
      <c r="C16" s="21">
        <f t="shared" si="0"/>
        <v>266</v>
      </c>
    </row>
    <row r="17" spans="1:3" x14ac:dyDescent="0.25">
      <c r="A17" s="11">
        <v>7</v>
      </c>
      <c r="B17" s="20" t="s">
        <v>20</v>
      </c>
      <c r="C17" s="21">
        <f t="shared" si="0"/>
        <v>252</v>
      </c>
    </row>
    <row r="18" spans="1:3" x14ac:dyDescent="0.25">
      <c r="A18" s="11">
        <v>8</v>
      </c>
      <c r="B18" s="20" t="s">
        <v>21</v>
      </c>
      <c r="C18" s="21">
        <f t="shared" si="0"/>
        <v>238</v>
      </c>
    </row>
    <row r="19" spans="1:3" x14ac:dyDescent="0.25">
      <c r="A19" s="11">
        <v>9</v>
      </c>
      <c r="B19" s="20" t="s">
        <v>22</v>
      </c>
      <c r="C19" s="21">
        <f t="shared" si="0"/>
        <v>224</v>
      </c>
    </row>
    <row r="20" spans="1:3" x14ac:dyDescent="0.25">
      <c r="A20" s="11">
        <v>10</v>
      </c>
      <c r="B20" s="20" t="s">
        <v>23</v>
      </c>
      <c r="C20" s="21">
        <f t="shared" si="0"/>
        <v>210</v>
      </c>
    </row>
    <row r="21" spans="1:3" x14ac:dyDescent="0.25">
      <c r="A21" s="11">
        <v>11</v>
      </c>
      <c r="B21" s="20" t="s">
        <v>24</v>
      </c>
      <c r="C21" s="21">
        <f t="shared" si="0"/>
        <v>196</v>
      </c>
    </row>
    <row r="22" spans="1:3" x14ac:dyDescent="0.25">
      <c r="A22" s="11">
        <v>12</v>
      </c>
      <c r="B22" s="20" t="s">
        <v>25</v>
      </c>
      <c r="C22" s="21">
        <f t="shared" si="0"/>
        <v>182</v>
      </c>
    </row>
    <row r="23" spans="1:3" x14ac:dyDescent="0.25">
      <c r="A23" s="11">
        <v>13</v>
      </c>
      <c r="B23" s="20" t="s">
        <v>26</v>
      </c>
      <c r="C23" s="21">
        <f t="shared" si="0"/>
        <v>168</v>
      </c>
    </row>
    <row r="24" spans="1:3" x14ac:dyDescent="0.25">
      <c r="A24" s="11">
        <v>14</v>
      </c>
      <c r="B24" s="20" t="s">
        <v>27</v>
      </c>
      <c r="C24" s="21">
        <f t="shared" si="0"/>
        <v>154</v>
      </c>
    </row>
    <row r="25" spans="1:3" x14ac:dyDescent="0.25">
      <c r="A25" s="11">
        <v>15</v>
      </c>
      <c r="B25" s="20" t="s">
        <v>28</v>
      </c>
      <c r="C25" s="21">
        <f t="shared" si="0"/>
        <v>140</v>
      </c>
    </row>
    <row r="26" spans="1:3" x14ac:dyDescent="0.25">
      <c r="A26" s="11">
        <v>16</v>
      </c>
      <c r="B26" s="20" t="s">
        <v>29</v>
      </c>
      <c r="C26" s="21">
        <f t="shared" si="0"/>
        <v>126</v>
      </c>
    </row>
    <row r="27" spans="1:3" x14ac:dyDescent="0.25">
      <c r="A27" s="11">
        <v>17</v>
      </c>
      <c r="B27" s="20" t="s">
        <v>30</v>
      </c>
      <c r="C27" s="21">
        <f t="shared" si="0"/>
        <v>112</v>
      </c>
    </row>
    <row r="28" spans="1:3" x14ac:dyDescent="0.25">
      <c r="A28" s="11">
        <v>18</v>
      </c>
      <c r="B28" s="20" t="s">
        <v>31</v>
      </c>
      <c r="C28" s="21">
        <f t="shared" si="0"/>
        <v>98</v>
      </c>
    </row>
    <row r="29" spans="1:3" x14ac:dyDescent="0.25">
      <c r="A29" s="11">
        <v>19</v>
      </c>
      <c r="B29" s="20" t="s">
        <v>32</v>
      </c>
      <c r="C29" s="21">
        <f t="shared" si="0"/>
        <v>84</v>
      </c>
    </row>
    <row r="30" spans="1:3" x14ac:dyDescent="0.25">
      <c r="A30" s="11">
        <v>20</v>
      </c>
      <c r="B30" s="20" t="s">
        <v>33</v>
      </c>
      <c r="C30" s="21">
        <f t="shared" si="0"/>
        <v>70</v>
      </c>
    </row>
    <row r="31" spans="1:3" x14ac:dyDescent="0.25">
      <c r="A31" s="11">
        <v>21</v>
      </c>
      <c r="B31" s="20" t="s">
        <v>34</v>
      </c>
      <c r="C31" s="21">
        <f t="shared" si="0"/>
        <v>56</v>
      </c>
    </row>
    <row r="32" spans="1:3" x14ac:dyDescent="0.25">
      <c r="A32" s="11">
        <v>22</v>
      </c>
      <c r="B32" s="20" t="s">
        <v>35</v>
      </c>
      <c r="C32" s="21">
        <f t="shared" si="0"/>
        <v>42</v>
      </c>
    </row>
    <row r="33" spans="1:3" x14ac:dyDescent="0.25">
      <c r="A33" s="11">
        <v>23</v>
      </c>
      <c r="B33" s="20" t="s">
        <v>36</v>
      </c>
      <c r="C33" s="21">
        <f t="shared" si="0"/>
        <v>28</v>
      </c>
    </row>
    <row r="34" spans="1:3" x14ac:dyDescent="0.25">
      <c r="A34" s="11">
        <v>24</v>
      </c>
      <c r="B34" s="20" t="s">
        <v>37</v>
      </c>
      <c r="C34" s="21">
        <f t="shared" si="0"/>
        <v>14</v>
      </c>
    </row>
    <row r="38" spans="1:3" x14ac:dyDescent="0.25">
      <c r="A38" s="22" t="s">
        <v>57</v>
      </c>
    </row>
    <row r="39" spans="1:3" x14ac:dyDescent="0.25">
      <c r="A39" s="11" t="s">
        <v>60</v>
      </c>
    </row>
    <row r="40" spans="1:3" x14ac:dyDescent="0.25">
      <c r="A40" s="11" t="s">
        <v>59</v>
      </c>
    </row>
  </sheetData>
  <sheetProtection algorithmName="SHA-512" hashValue="5h4rfgYc66Hxulbp+EKDTZ1qg4z3MJp3fAB9KewA1pUm9GJ1uCrvvXeDoFUVEoVQ06+4ebiqEKMvHSpqtv0ghA==" saltValue="xcvfMSpbOVMEviwz5w103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Subvention</vt:lpstr>
      <vt:lpstr>Data</vt:lpstr>
      <vt:lpstr>Subvention!Zone_d_impression</vt:lpstr>
    </vt:vector>
  </TitlesOfParts>
  <Company>EVDN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Damien</dc:creator>
  <cp:lastModifiedBy>Schmied Fatton Alexandra</cp:lastModifiedBy>
  <cp:lastPrinted>2026-09-17T13:42:48Z</cp:lastPrinted>
  <dcterms:created xsi:type="dcterms:W3CDTF">2023-11-29T07:21:04Z</dcterms:created>
  <dcterms:modified xsi:type="dcterms:W3CDTF">2026-10-28T13:40:17Z</dcterms:modified>
</cp:coreProperties>
</file>